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/>
  <mc:AlternateContent xmlns:mc="http://schemas.openxmlformats.org/markup-compatibility/2006">
    <mc:Choice Requires="x15">
      <x15ac:absPath xmlns:x15ac="http://schemas.microsoft.com/office/spreadsheetml/2010/11/ac" url="D:\Documents de opaul\Documents\COVID\GRILLES DE REMONTEE\GRILLES\"/>
    </mc:Choice>
  </mc:AlternateContent>
  <xr:revisionPtr revIDLastSave="0" documentId="13_ncr:1_{FA58BBA6-75D7-4559-8338-7E613A4ABF4D}" xr6:coauthVersionLast="36" xr6:coauthVersionMax="36" xr10:uidLastSave="{00000000-0000-0000-0000-000000000000}"/>
  <bookViews>
    <workbookView xWindow="0" yWindow="0" windowWidth="20490" windowHeight="6420" xr2:uid="{00000000-000D-0000-FFFF-FFFF00000000}"/>
  </bookViews>
  <sheets>
    <sheet name="Calcul primes" sheetId="4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4" l="1"/>
  <c r="C34" i="4"/>
  <c r="B32" i="4" l="1"/>
  <c r="C32" i="4"/>
  <c r="C30" i="4"/>
  <c r="C29" i="4"/>
  <c r="B24" i="4"/>
  <c r="C23" i="4"/>
  <c r="C22" i="4"/>
  <c r="C24" i="4" l="1"/>
</calcChain>
</file>

<file path=xl/sharedStrings.xml><?xml version="1.0" encoding="utf-8"?>
<sst xmlns="http://schemas.openxmlformats.org/spreadsheetml/2006/main" count="45" uniqueCount="32">
  <si>
    <t xml:space="preserve">Organisme gestionnaire </t>
  </si>
  <si>
    <t xml:space="preserve">N° FINESS  établissement </t>
  </si>
  <si>
    <t xml:space="preserve">Raison sociale établissement </t>
  </si>
  <si>
    <t xml:space="preserve">N° FINESS entité juridique </t>
  </si>
  <si>
    <t xml:space="preserve">Observations </t>
  </si>
  <si>
    <t>Identification de l'ESMS</t>
  </si>
  <si>
    <t>Activité de l'ESMS pendant l'épidémie Covid-19</t>
  </si>
  <si>
    <t xml:space="preserve">A cocher et compléter : </t>
  </si>
  <si>
    <t xml:space="preserve">Catégorie </t>
  </si>
  <si>
    <t>□ Maintien de l'activité autorisée</t>
  </si>
  <si>
    <t>□ Suspension de certaines activités autorisées, si oui lesquelles : ………………………..</t>
  </si>
  <si>
    <t>□ Suspension totale de l'activité autorisée</t>
  </si>
  <si>
    <t>□ Adaptations des modes d'intervention en application des dérogations de l'ordonnance n°2020-313 du
    25 mars 2020</t>
  </si>
  <si>
    <t>Nombre de personnes physiques salariées de l'ESMS</t>
  </si>
  <si>
    <t>Nombre</t>
  </si>
  <si>
    <t>Implantation dans l'un des 40 départements les plus touchés par le Covid-19</t>
  </si>
  <si>
    <t>Fichier de collecte des personnels éligibles à la prime Covid et montants associés</t>
  </si>
  <si>
    <t>Montant</t>
  </si>
  <si>
    <t>Oui</t>
  </si>
  <si>
    <t>Non</t>
  </si>
  <si>
    <t>NA</t>
  </si>
  <si>
    <t>TOTAL</t>
  </si>
  <si>
    <t>Effectifs salariés exclusivement par l'établissement ou le service</t>
  </si>
  <si>
    <t>Rappel des règles d'éligibilité</t>
  </si>
  <si>
    <t>Effectifs salariés par l'établissement ou le service à titre non exclusif</t>
  </si>
  <si>
    <t>Dont nombre de personnes éligibles à 50 %</t>
  </si>
  <si>
    <t>Dont nombre de personnes non éligibles</t>
  </si>
  <si>
    <t>Dont nombre de personnes éligibles à 100 %</t>
  </si>
  <si>
    <r>
      <t xml:space="preserve">Nombre de personnes physiques intervenant à titre </t>
    </r>
    <r>
      <rPr>
        <b/>
        <u/>
        <sz val="10"/>
        <color theme="1"/>
        <rFont val="Calibri"/>
        <family val="2"/>
        <scheme val="minor"/>
      </rPr>
      <t>majoritaire</t>
    </r>
    <r>
      <rPr>
        <b/>
        <sz val="10"/>
        <color theme="1"/>
        <rFont val="Calibri"/>
        <family val="2"/>
        <scheme val="minor"/>
      </rPr>
      <t xml:space="preserve"> au sein de l'ESMS</t>
    </r>
  </si>
  <si>
    <r>
      <t xml:space="preserve">Nombre de personnes physiques intervenant à titre </t>
    </r>
    <r>
      <rPr>
        <b/>
        <u/>
        <sz val="10"/>
        <color theme="1"/>
        <rFont val="Calibri"/>
        <family val="2"/>
        <scheme val="minor"/>
      </rPr>
      <t>minoritaire</t>
    </r>
    <r>
      <rPr>
        <b/>
        <sz val="10"/>
        <color theme="1"/>
        <rFont val="Calibri"/>
        <family val="2"/>
        <scheme val="minor"/>
      </rPr>
      <t xml:space="preserve"> au sein de l'ESMS</t>
    </r>
  </si>
  <si>
    <t>Rappel des règles de gestion</t>
  </si>
  <si>
    <t>MONTANT TOTAL DE LA PRIME POUR L'ESMS POUR LES PERSONNELS ELIGIBLES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</si>
</sst>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9" fontId="1" fillId="0" borderId="0" xfId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Fill="1" applyBorder="1"/>
    <xf numFmtId="0" fontId="1" fillId="5" borderId="0" xfId="0" applyFont="1" applyFill="1"/>
    <xf numFmtId="0" fontId="5" fillId="5" borderId="0" xfId="0" applyFont="1" applyFill="1" applyAlignment="1">
      <alignment vertical="center"/>
    </xf>
    <xf numFmtId="0" fontId="1" fillId="0" borderId="14" xfId="0" applyFont="1" applyFill="1" applyBorder="1"/>
    <xf numFmtId="0" fontId="1" fillId="0" borderId="15" xfId="0" applyFont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0" borderId="16" xfId="0" applyFont="1" applyFill="1" applyBorder="1"/>
    <xf numFmtId="0" fontId="1" fillId="0" borderId="4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5" fillId="5" borderId="0" xfId="0" applyFont="1" applyFill="1" applyAlignment="1">
      <alignment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center" wrapText="1"/>
    </xf>
    <xf numFmtId="0" fontId="3" fillId="2" borderId="9" xfId="0" applyFont="1" applyFill="1" applyBorder="1" applyAlignment="1">
      <alignment horizontal="center" vertical="center"/>
    </xf>
    <xf numFmtId="164" fontId="4" fillId="0" borderId="0" xfId="2" applyNumberFormat="1" applyFont="1" applyBorder="1" applyAlignment="1">
      <alignment horizontal="center" vertical="center" wrapText="1"/>
    </xf>
    <xf numFmtId="164" fontId="4" fillId="0" borderId="6" xfId="2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 indent="3"/>
    </xf>
    <xf numFmtId="0" fontId="4" fillId="0" borderId="3" xfId="0" applyFont="1" applyBorder="1" applyAlignment="1">
      <alignment horizontal="left" vertical="top" wrapText="1" indent="3"/>
    </xf>
    <xf numFmtId="0" fontId="4" fillId="0" borderId="5" xfId="0" applyFont="1" applyBorder="1" applyAlignment="1">
      <alignment horizontal="left" vertical="top" wrapText="1" indent="3"/>
    </xf>
    <xf numFmtId="0" fontId="3" fillId="0" borderId="3" xfId="0" applyFont="1" applyBorder="1" applyAlignment="1">
      <alignment horizontal="left" vertical="top" wrapText="1"/>
    </xf>
    <xf numFmtId="0" fontId="3" fillId="6" borderId="17" xfId="0" applyFont="1" applyFill="1" applyBorder="1" applyAlignment="1">
      <alignment vertical="top" wrapText="1"/>
    </xf>
    <xf numFmtId="0" fontId="3" fillId="6" borderId="18" xfId="0" applyFont="1" applyFill="1" applyBorder="1" applyAlignment="1">
      <alignment vertical="top" wrapText="1"/>
    </xf>
    <xf numFmtId="164" fontId="3" fillId="0" borderId="0" xfId="2" applyNumberFormat="1" applyFont="1" applyBorder="1" applyAlignment="1">
      <alignment horizontal="center" vertical="center" wrapText="1"/>
    </xf>
    <xf numFmtId="164" fontId="3" fillId="6" borderId="18" xfId="0" applyNumberFormat="1" applyFont="1" applyFill="1" applyBorder="1" applyAlignment="1">
      <alignment vertical="top" wrapText="1"/>
    </xf>
    <xf numFmtId="164" fontId="3" fillId="0" borderId="10" xfId="2" applyNumberFormat="1" applyFont="1" applyBorder="1" applyAlignment="1">
      <alignment horizontal="right" vertical="center" wrapText="1"/>
    </xf>
    <xf numFmtId="164" fontId="4" fillId="0" borderId="10" xfId="2" applyNumberFormat="1" applyFont="1" applyBorder="1" applyAlignment="1">
      <alignment horizontal="right" vertical="center" wrapText="1"/>
    </xf>
    <xf numFmtId="164" fontId="4" fillId="0" borderId="11" xfId="2" applyNumberFormat="1" applyFont="1" applyBorder="1" applyAlignment="1">
      <alignment horizontal="right" vertical="center" wrapText="1"/>
    </xf>
    <xf numFmtId="164" fontId="3" fillId="6" borderId="20" xfId="2" applyNumberFormat="1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 vertical="center"/>
    </xf>
    <xf numFmtId="164" fontId="3" fillId="0" borderId="10" xfId="0" applyNumberFormat="1" applyFont="1" applyBorder="1" applyAlignment="1">
      <alignment horizontal="right" vertical="center" wrapText="1"/>
    </xf>
    <xf numFmtId="164" fontId="4" fillId="0" borderId="10" xfId="0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6" borderId="20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Fill="1" applyAlignment="1">
      <alignment horizontal="right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5" fillId="3" borderId="17" xfId="0" applyFont="1" applyFill="1" applyBorder="1" applyAlignment="1">
      <alignment horizontal="left" vertical="center"/>
    </xf>
    <xf numFmtId="0" fontId="5" fillId="3" borderId="18" xfId="0" applyFont="1" applyFill="1" applyBorder="1" applyAlignment="1">
      <alignment horizontal="left" vertical="center"/>
    </xf>
    <xf numFmtId="0" fontId="5" fillId="3" borderId="19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/>
    </xf>
    <xf numFmtId="0" fontId="6" fillId="4" borderId="13" xfId="0" applyFont="1" applyFill="1" applyBorder="1" applyAlignment="1">
      <alignment horizontal="left" vertical="center"/>
    </xf>
    <xf numFmtId="0" fontId="1" fillId="0" borderId="21" xfId="0" applyFont="1" applyFill="1" applyBorder="1"/>
    <xf numFmtId="0" fontId="1" fillId="0" borderId="21" xfId="0" applyFont="1" applyBorder="1" applyAlignment="1">
      <alignment wrapText="1"/>
    </xf>
    <xf numFmtId="0" fontId="1" fillId="0" borderId="22" xfId="0" applyFont="1" applyFill="1" applyBorder="1"/>
    <xf numFmtId="0" fontId="1" fillId="0" borderId="23" xfId="0" applyFont="1" applyFill="1" applyBorder="1" applyAlignment="1">
      <alignment wrapText="1"/>
    </xf>
    <xf numFmtId="0" fontId="1" fillId="0" borderId="24" xfId="0" applyFont="1" applyFill="1" applyBorder="1" applyAlignment="1">
      <alignment wrapText="1"/>
    </xf>
    <xf numFmtId="0" fontId="1" fillId="0" borderId="25" xfId="0" applyFont="1" applyFill="1" applyBorder="1" applyAlignment="1">
      <alignment wrapText="1"/>
    </xf>
  </cellXfs>
  <cellStyles count="3">
    <cellStyle name="Milliers" xfId="2" builtinId="3"/>
    <cellStyle name="Normal" xfId="0" builtinId="0"/>
    <cellStyle name="Pourcentage" xfId="1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workbookViewId="0">
      <selection activeCell="D11" sqref="D11"/>
    </sheetView>
  </sheetViews>
  <sheetFormatPr baseColWidth="10" defaultRowHeight="12.75" x14ac:dyDescent="0.2"/>
  <cols>
    <col min="1" max="1" width="68.140625" style="2" customWidth="1"/>
    <col min="2" max="2" width="16.85546875" style="1" bestFit="1" customWidth="1"/>
    <col min="3" max="3" width="12.42578125" style="8" customWidth="1"/>
    <col min="4" max="4" width="8.140625" style="8" customWidth="1"/>
    <col min="5" max="5" width="34.140625" style="12" customWidth="1"/>
    <col min="6" max="16384" width="11.42578125" style="2"/>
  </cols>
  <sheetData>
    <row r="1" spans="1:8" s="17" customFormat="1" ht="19.5" thickBot="1" x14ac:dyDescent="0.25">
      <c r="A1" s="54" t="s">
        <v>16</v>
      </c>
      <c r="B1" s="55"/>
      <c r="C1" s="56"/>
      <c r="D1" s="18"/>
      <c r="E1" s="25"/>
      <c r="F1" s="18"/>
      <c r="G1" s="18"/>
      <c r="H1" s="18"/>
    </row>
    <row r="2" spans="1:8" ht="13.5" thickBot="1" x14ac:dyDescent="0.25"/>
    <row r="3" spans="1:8" ht="15.75" x14ac:dyDescent="0.2">
      <c r="A3" s="57" t="s">
        <v>5</v>
      </c>
      <c r="B3" s="58"/>
      <c r="C3" s="12"/>
    </row>
    <row r="4" spans="1:8" x14ac:dyDescent="0.2">
      <c r="A4" s="19" t="s">
        <v>8</v>
      </c>
      <c r="B4" s="59"/>
      <c r="C4" s="12"/>
      <c r="F4" s="2" t="s">
        <v>18</v>
      </c>
      <c r="G4" s="2">
        <v>1500</v>
      </c>
    </row>
    <row r="5" spans="1:8" x14ac:dyDescent="0.2">
      <c r="A5" s="19" t="s">
        <v>3</v>
      </c>
      <c r="B5" s="60"/>
      <c r="C5" s="13"/>
      <c r="D5" s="13"/>
      <c r="F5" s="2" t="s">
        <v>19</v>
      </c>
      <c r="G5" s="2">
        <v>1000</v>
      </c>
    </row>
    <row r="6" spans="1:8" x14ac:dyDescent="0.2">
      <c r="A6" s="21" t="s">
        <v>0</v>
      </c>
      <c r="B6" s="60"/>
      <c r="C6" s="13"/>
      <c r="D6" s="13"/>
    </row>
    <row r="7" spans="1:8" x14ac:dyDescent="0.2">
      <c r="A7" s="21" t="s">
        <v>1</v>
      </c>
      <c r="B7" s="60"/>
      <c r="C7" s="13"/>
      <c r="D7" s="13"/>
    </row>
    <row r="8" spans="1:8" ht="13.5" thickBot="1" x14ac:dyDescent="0.25">
      <c r="A8" s="22" t="s">
        <v>2</v>
      </c>
      <c r="B8" s="61"/>
      <c r="C8" s="13"/>
      <c r="D8" s="13"/>
    </row>
    <row r="9" spans="1:8" ht="13.5" thickBot="1" x14ac:dyDescent="0.25">
      <c r="A9" s="16"/>
      <c r="B9" s="11"/>
      <c r="C9" s="13"/>
      <c r="D9" s="13"/>
    </row>
    <row r="10" spans="1:8" ht="15.75" x14ac:dyDescent="0.2">
      <c r="A10" s="57" t="s">
        <v>6</v>
      </c>
      <c r="B10" s="58"/>
      <c r="C10" s="13"/>
      <c r="D10" s="13"/>
    </row>
    <row r="11" spans="1:8" x14ac:dyDescent="0.2">
      <c r="A11" s="62" t="s">
        <v>7</v>
      </c>
      <c r="B11" s="23"/>
      <c r="C11" s="13"/>
      <c r="D11" s="13"/>
    </row>
    <row r="12" spans="1:8" x14ac:dyDescent="0.2">
      <c r="A12" s="63" t="s">
        <v>9</v>
      </c>
      <c r="B12" s="23"/>
      <c r="C12" s="13"/>
      <c r="D12" s="13"/>
    </row>
    <row r="13" spans="1:8" x14ac:dyDescent="0.2">
      <c r="A13" s="63" t="s">
        <v>10</v>
      </c>
      <c r="B13" s="23"/>
      <c r="C13" s="13"/>
      <c r="D13" s="13"/>
    </row>
    <row r="14" spans="1:8" x14ac:dyDescent="0.2">
      <c r="A14" s="63" t="s">
        <v>11</v>
      </c>
      <c r="B14" s="23"/>
      <c r="C14" s="13"/>
      <c r="D14" s="13"/>
    </row>
    <row r="15" spans="1:8" ht="39" thickBot="1" x14ac:dyDescent="0.25">
      <c r="A15" s="64" t="s">
        <v>12</v>
      </c>
      <c r="B15" s="24"/>
      <c r="C15" s="13"/>
      <c r="D15" s="13"/>
    </row>
    <row r="16" spans="1:8" x14ac:dyDescent="0.2">
      <c r="A16" s="13"/>
      <c r="B16" s="13"/>
      <c r="C16" s="13"/>
      <c r="D16" s="13"/>
    </row>
    <row r="17" spans="1:5" x14ac:dyDescent="0.2">
      <c r="A17" s="21" t="s">
        <v>15</v>
      </c>
      <c r="B17" s="20" t="s">
        <v>18</v>
      </c>
      <c r="C17" s="13"/>
      <c r="D17" s="13"/>
    </row>
    <row r="18" spans="1:5" ht="13.5" thickBot="1" x14ac:dyDescent="0.25">
      <c r="A18" s="13"/>
      <c r="B18" s="13"/>
      <c r="C18" s="13"/>
      <c r="D18" s="13"/>
    </row>
    <row r="19" spans="1:5" x14ac:dyDescent="0.2">
      <c r="A19" s="3" t="s">
        <v>22</v>
      </c>
      <c r="B19" s="4" t="s">
        <v>14</v>
      </c>
      <c r="C19" s="29" t="s">
        <v>17</v>
      </c>
      <c r="D19" s="9"/>
      <c r="E19" s="26" t="s">
        <v>4</v>
      </c>
    </row>
    <row r="20" spans="1:5" x14ac:dyDescent="0.2">
      <c r="A20" s="35" t="s">
        <v>13</v>
      </c>
      <c r="B20" s="38">
        <v>35</v>
      </c>
      <c r="C20" s="40" t="s">
        <v>20</v>
      </c>
      <c r="D20" s="9"/>
      <c r="E20" s="28"/>
    </row>
    <row r="21" spans="1:5" x14ac:dyDescent="0.2">
      <c r="A21" s="32" t="s">
        <v>26</v>
      </c>
      <c r="B21" s="30">
        <v>4</v>
      </c>
      <c r="C21" s="41" t="s">
        <v>20</v>
      </c>
      <c r="D21" s="6"/>
      <c r="E21" s="28" t="s">
        <v>23</v>
      </c>
    </row>
    <row r="22" spans="1:5" x14ac:dyDescent="0.2">
      <c r="A22" s="33" t="s">
        <v>27</v>
      </c>
      <c r="B22" s="30">
        <v>17</v>
      </c>
      <c r="C22" s="41">
        <f>IF(ISERROR(VLOOKUP(B$17,F$4:G$5,2,FALSE)*B22),"",(VLOOKUP(B$17,F$4:G$5,2,FALSE)*B22))</f>
        <v>25500</v>
      </c>
      <c r="D22" s="5"/>
      <c r="E22" s="28"/>
    </row>
    <row r="23" spans="1:5" ht="13.5" thickBot="1" x14ac:dyDescent="0.25">
      <c r="A23" s="34" t="s">
        <v>25</v>
      </c>
      <c r="B23" s="31">
        <v>14</v>
      </c>
      <c r="C23" s="42">
        <f>IF(ISERROR(VLOOKUP(B$17,F$4:G$5,2,FALSE)*B23/2),"",(VLOOKUP(B$17,F$4:G$5,2,FALSE)*B23/2))</f>
        <v>10500</v>
      </c>
      <c r="D23" s="5"/>
      <c r="E23" s="28"/>
    </row>
    <row r="24" spans="1:5" ht="13.5" thickBot="1" x14ac:dyDescent="0.25">
      <c r="A24" s="36" t="s">
        <v>21</v>
      </c>
      <c r="B24" s="39">
        <f>SUM(B21:B23)</f>
        <v>35</v>
      </c>
      <c r="C24" s="43">
        <f>SUM(C22:C23)</f>
        <v>36000</v>
      </c>
      <c r="D24" s="5"/>
      <c r="E24" s="28"/>
    </row>
    <row r="25" spans="1:5" ht="13.5" thickBot="1" x14ac:dyDescent="0.25">
      <c r="A25" s="14"/>
      <c r="B25" s="15"/>
      <c r="C25" s="44"/>
    </row>
    <row r="26" spans="1:5" x14ac:dyDescent="0.2">
      <c r="A26" s="3" t="s">
        <v>24</v>
      </c>
      <c r="B26" s="4" t="s">
        <v>14</v>
      </c>
      <c r="C26" s="45" t="s">
        <v>17</v>
      </c>
      <c r="D26" s="9"/>
    </row>
    <row r="27" spans="1:5" x14ac:dyDescent="0.2">
      <c r="A27" s="35" t="s">
        <v>28</v>
      </c>
      <c r="B27" s="51">
        <v>3</v>
      </c>
      <c r="C27" s="46" t="s">
        <v>20</v>
      </c>
      <c r="D27" s="10"/>
      <c r="E27" s="28" t="s">
        <v>30</v>
      </c>
    </row>
    <row r="28" spans="1:5" x14ac:dyDescent="0.2">
      <c r="A28" s="32" t="s">
        <v>26</v>
      </c>
      <c r="B28" s="52">
        <v>1</v>
      </c>
      <c r="C28" s="47" t="s">
        <v>20</v>
      </c>
      <c r="D28" s="10"/>
      <c r="E28" s="28" t="s">
        <v>23</v>
      </c>
    </row>
    <row r="29" spans="1:5" x14ac:dyDescent="0.2">
      <c r="A29" s="33" t="s">
        <v>27</v>
      </c>
      <c r="B29" s="52">
        <v>1</v>
      </c>
      <c r="C29" s="47">
        <f>IF(ISERROR(VLOOKUP(B$17,F$4:G$5,2,FALSE)*B29),"",(VLOOKUP(B$17,F$4:G$5,2,FALSE)*B29))</f>
        <v>1500</v>
      </c>
      <c r="D29" s="10"/>
      <c r="E29" s="27"/>
    </row>
    <row r="30" spans="1:5" x14ac:dyDescent="0.2">
      <c r="A30" s="33" t="s">
        <v>25</v>
      </c>
      <c r="B30" s="53">
        <v>1</v>
      </c>
      <c r="C30" s="47">
        <f>IF(ISERROR(VLOOKUP(B$17,F$4:G$5,2,FALSE)*B30/2),"",(VLOOKUP(B$17,F$4:G$5,2,FALSE)*B30/2))</f>
        <v>750</v>
      </c>
      <c r="D30" s="10"/>
      <c r="E30" s="27"/>
    </row>
    <row r="31" spans="1:5" ht="13.5" thickBot="1" x14ac:dyDescent="0.25">
      <c r="A31" s="35" t="s">
        <v>29</v>
      </c>
      <c r="B31" s="51">
        <v>3</v>
      </c>
      <c r="C31" s="48" t="s">
        <v>20</v>
      </c>
      <c r="D31" s="10"/>
      <c r="E31" s="28" t="s">
        <v>30</v>
      </c>
    </row>
    <row r="32" spans="1:5" ht="13.5" thickBot="1" x14ac:dyDescent="0.25">
      <c r="A32" s="36" t="s">
        <v>21</v>
      </c>
      <c r="B32" s="37">
        <f>SUM(B28:B31)</f>
        <v>6</v>
      </c>
      <c r="C32" s="49">
        <f>SUM(C27:C31)</f>
        <v>2250</v>
      </c>
      <c r="D32" s="7"/>
      <c r="E32" s="27"/>
    </row>
    <row r="33" spans="1:5" ht="13.5" thickBot="1" x14ac:dyDescent="0.25">
      <c r="C33" s="50"/>
      <c r="D33" s="7"/>
      <c r="E33" s="27"/>
    </row>
    <row r="34" spans="1:5" ht="13.5" thickBot="1" x14ac:dyDescent="0.25">
      <c r="A34" s="36" t="s">
        <v>31</v>
      </c>
      <c r="B34" s="39">
        <f>B22+B23+B29+B30</f>
        <v>33</v>
      </c>
      <c r="C34" s="49">
        <f>C24+C32</f>
        <v>38250</v>
      </c>
    </row>
  </sheetData>
  <mergeCells count="3">
    <mergeCell ref="A1:C1"/>
    <mergeCell ref="A3:B3"/>
    <mergeCell ref="A10:B10"/>
  </mergeCells>
  <conditionalFormatting sqref="B24">
    <cfRule type="cellIs" dxfId="3" priority="6" operator="greaterThan">
      <formula>$B$20</formula>
    </cfRule>
    <cfRule type="cellIs" dxfId="2" priority="5" operator="lessThan">
      <formula>$B$20</formula>
    </cfRule>
  </conditionalFormatting>
  <conditionalFormatting sqref="B32">
    <cfRule type="cellIs" dxfId="1" priority="4" operator="greaterThan">
      <formula>$B$27+$B$31</formula>
    </cfRule>
    <cfRule type="cellIs" dxfId="0" priority="3" operator="lessThan">
      <formula>$B$27+$B$31</formula>
    </cfRule>
  </conditionalFormatting>
  <dataValidations count="1">
    <dataValidation type="list" allowBlank="1" showInputMessage="1" showErrorMessage="1" sqref="B17" xr:uid="{A4FFC868-9176-459A-9205-5D85CB2CF973}">
      <formula1>$F$4:$F$5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Calcul primes</vt:lpstr>
    </vt:vector>
  </TitlesOfParts>
  <Company>PPT/DSI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pauline.cau</dc:creator>
  <cp:lastModifiedBy>PAUL Olivier</cp:lastModifiedBy>
  <dcterms:created xsi:type="dcterms:W3CDTF">2020-05-18T11:47:02Z</dcterms:created>
  <dcterms:modified xsi:type="dcterms:W3CDTF">2020-05-28T05:20:17Z</dcterms:modified>
</cp:coreProperties>
</file>